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vak\Downloads\"/>
    </mc:Choice>
  </mc:AlternateContent>
  <xr:revisionPtr revIDLastSave="0" documentId="13_ncr:1_{D47BA39F-310B-4185-B5B0-74F4E30A3C86}" xr6:coauthVersionLast="47" xr6:coauthVersionMax="47" xr10:uidLastSave="{00000000-0000-0000-0000-000000000000}"/>
  <bookViews>
    <workbookView xWindow="-110" yWindow="-110" windowWidth="19420" windowHeight="10300" activeTab="1" xr2:uid="{5C384F0C-2A02-41A4-8300-5F0B3917C3D7}"/>
  </bookViews>
  <sheets>
    <sheet name="A-klasse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2" l="1"/>
  <c r="U8" i="2" s="1"/>
  <c r="Q8" i="2"/>
  <c r="Q5" i="2"/>
  <c r="R11" i="2"/>
  <c r="U11" i="2" s="1"/>
  <c r="Q11" i="2"/>
  <c r="J5" i="2" l="1"/>
  <c r="R2" i="2"/>
  <c r="U2" i="2" s="1"/>
  <c r="Q2" i="2"/>
  <c r="N32" i="1" l="1"/>
  <c r="N13" i="1"/>
  <c r="N25" i="1"/>
  <c r="N27" i="1"/>
  <c r="N31" i="1"/>
  <c r="L28" i="1"/>
  <c r="L18" i="1"/>
  <c r="L9" i="1"/>
  <c r="J7" i="1"/>
  <c r="L7" i="1" s="1"/>
  <c r="J8" i="1"/>
  <c r="L8" i="1" s="1"/>
  <c r="J9" i="1"/>
  <c r="J10" i="1"/>
  <c r="L10" i="1" s="1"/>
  <c r="J11" i="1"/>
  <c r="L11" i="1" s="1"/>
  <c r="J12" i="1"/>
  <c r="L12" i="1" s="1"/>
  <c r="J14" i="1"/>
  <c r="L14" i="1" s="1"/>
  <c r="J15" i="1"/>
  <c r="L15" i="1" s="1"/>
  <c r="J16" i="1"/>
  <c r="L16" i="1" s="1"/>
  <c r="J17" i="1"/>
  <c r="L17" i="1" s="1"/>
  <c r="J18" i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6" i="1"/>
  <c r="L26" i="1" s="1"/>
  <c r="J28" i="1"/>
  <c r="J29" i="1"/>
  <c r="L29" i="1" s="1"/>
  <c r="J30" i="1"/>
  <c r="L30" i="1" s="1"/>
  <c r="J6" i="1"/>
  <c r="L6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6" i="1"/>
  <c r="H11" i="1"/>
  <c r="H19" i="1"/>
  <c r="H27" i="1"/>
  <c r="G7" i="1"/>
  <c r="H7" i="1" s="1"/>
  <c r="G8" i="1"/>
  <c r="H8" i="1" s="1"/>
  <c r="G9" i="1"/>
  <c r="H9" i="1" s="1"/>
  <c r="G10" i="1"/>
  <c r="H10" i="1" s="1"/>
  <c r="G11" i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G28" i="1"/>
  <c r="H28" i="1" s="1"/>
  <c r="G29" i="1"/>
  <c r="H29" i="1" s="1"/>
  <c r="G30" i="1"/>
  <c r="H30" i="1" s="1"/>
  <c r="G31" i="1"/>
  <c r="H31" i="1" s="1"/>
  <c r="G32" i="1"/>
  <c r="H32" i="1" s="1"/>
  <c r="G6" i="1"/>
  <c r="H6" i="1" s="1"/>
  <c r="M30" i="1" l="1"/>
  <c r="N30" i="1" s="1"/>
  <c r="M15" i="1"/>
  <c r="N15" i="1" s="1"/>
  <c r="M22" i="1"/>
  <c r="N22" i="1" s="1"/>
  <c r="M14" i="1"/>
  <c r="N14" i="1" s="1"/>
  <c r="M20" i="1"/>
  <c r="N20" i="1" s="1"/>
  <c r="M11" i="1"/>
  <c r="N11" i="1" s="1"/>
  <c r="M29" i="1"/>
  <c r="N29" i="1" s="1"/>
  <c r="M19" i="1"/>
  <c r="N19" i="1" s="1"/>
  <c r="M10" i="1"/>
  <c r="N10" i="1" s="1"/>
  <c r="M12" i="1"/>
  <c r="N12" i="1" s="1"/>
  <c r="M26" i="1"/>
  <c r="N26" i="1" s="1"/>
  <c r="M17" i="1"/>
  <c r="N17" i="1" s="1"/>
  <c r="M8" i="1"/>
  <c r="N8" i="1" s="1"/>
  <c r="M23" i="1"/>
  <c r="N23" i="1" s="1"/>
  <c r="M6" i="1"/>
  <c r="N6" i="1" s="1"/>
  <c r="M9" i="1"/>
  <c r="N9" i="1" s="1"/>
  <c r="M18" i="1"/>
  <c r="N18" i="1" s="1"/>
  <c r="M28" i="1"/>
  <c r="N28" i="1" s="1"/>
  <c r="M21" i="1"/>
  <c r="N21" i="1" s="1"/>
  <c r="M24" i="1"/>
  <c r="N24" i="1" s="1"/>
  <c r="M16" i="1"/>
  <c r="N16" i="1" s="1"/>
  <c r="M7" i="1"/>
  <c r="N7" i="1" s="1"/>
</calcChain>
</file>

<file path=xl/sharedStrings.xml><?xml version="1.0" encoding="utf-8"?>
<sst xmlns="http://schemas.openxmlformats.org/spreadsheetml/2006/main" count="89" uniqueCount="69">
  <si>
    <t>Resultater kredsoversigt DcH-Program</t>
  </si>
  <si>
    <t>Kreds 6</t>
  </si>
  <si>
    <t>A klassen</t>
  </si>
  <si>
    <t>Periode: 1. jan. - 8. sep. 2024</t>
  </si>
  <si>
    <t>Ekvipage</t>
  </si>
  <si>
    <t>Forening</t>
  </si>
  <si>
    <t>Haslev 21.apr.</t>
  </si>
  <si>
    <t>Birthe Dejgaard m. Catcher</t>
  </si>
  <si>
    <t>Dorte Vebel m. Ischja</t>
  </si>
  <si>
    <t>Henrik Dejgaard m. Shaggy</t>
  </si>
  <si>
    <t>Henrik Tidemand m. Josefine</t>
  </si>
  <si>
    <t>Fredtoften</t>
  </si>
  <si>
    <t>Jane Degn Jensen m. Zachy</t>
  </si>
  <si>
    <t>Janne Nielsen m. Karla</t>
  </si>
  <si>
    <t>Knud Aundal m. Unni</t>
  </si>
  <si>
    <t>Slagelse</t>
  </si>
  <si>
    <t>Lisbeth Tidemand m. Silja</t>
  </si>
  <si>
    <t>Liselotte Kartman m. Miss Tara</t>
  </si>
  <si>
    <t>Haslev</t>
  </si>
  <si>
    <t>Melissa Kreipke m. Chip</t>
  </si>
  <si>
    <t>Merete Quvang m. Ginny</t>
  </si>
  <si>
    <t>Kalundborg</t>
  </si>
  <si>
    <t>Minna Kildegaard m. Cognac</t>
  </si>
  <si>
    <t>Robert Hansen m. Coco</t>
  </si>
  <si>
    <t>Thomas Elmegaard Petersen m. Morgan</t>
  </si>
  <si>
    <t>Jens Pedersen m. Loke</t>
  </si>
  <si>
    <t>Stevns</t>
  </si>
  <si>
    <t>Kaj Madsen m. wupti cutulus</t>
  </si>
  <si>
    <t>Stephanie Van der Wehle m. Chili</t>
  </si>
  <si>
    <t>Bjarne P Ebbesen m. Balou</t>
  </si>
  <si>
    <t>Jyderup</t>
  </si>
  <si>
    <t>Udb</t>
  </si>
  <si>
    <t>Henrik Andersen m. Kenzo</t>
  </si>
  <si>
    <t>Roskilde</t>
  </si>
  <si>
    <t>Nicolai Gohr m. Kanto</t>
  </si>
  <si>
    <t>Sandra Gyrn m. Nora</t>
  </si>
  <si>
    <t>Næstved 10.mar.</t>
  </si>
  <si>
    <t>Marianne Knudsen m. Cæsar</t>
  </si>
  <si>
    <t>Næstved</t>
  </si>
  <si>
    <t>Herfølge 5.maj</t>
  </si>
  <si>
    <t>Helsingør</t>
  </si>
  <si>
    <t>Herfølge</t>
  </si>
  <si>
    <t>Marianne Grøn-Jensen m. Jared</t>
  </si>
  <si>
    <t>Michael Gransøe m. Nala</t>
  </si>
  <si>
    <t>Tina Høy m. Kenya</t>
  </si>
  <si>
    <t>Inge Karlshøj Petersen m. Viktor</t>
  </si>
  <si>
    <t>Nivå</t>
  </si>
  <si>
    <t>Stevns 1.sep.</t>
  </si>
  <si>
    <t>Anja Belt m. Watson</t>
  </si>
  <si>
    <t>Point</t>
  </si>
  <si>
    <t>2 bedste</t>
  </si>
  <si>
    <t>Helsingør 8.sep.</t>
  </si>
  <si>
    <t>SM point</t>
  </si>
  <si>
    <t>Placering</t>
  </si>
  <si>
    <t>Antal</t>
  </si>
  <si>
    <t>Kan kåres</t>
  </si>
  <si>
    <t xml:space="preserve"> </t>
  </si>
  <si>
    <t>Camilla Johannessen m. Sisu</t>
  </si>
  <si>
    <t>Aklasse</t>
  </si>
  <si>
    <t>Bklasse</t>
  </si>
  <si>
    <t>Cklasse</t>
  </si>
  <si>
    <t>Frida Kjøller m. Ronja</t>
  </si>
  <si>
    <t>Holbæk</t>
  </si>
  <si>
    <t>E-klasse</t>
  </si>
  <si>
    <t>Inge Bøjle m. Zoey</t>
  </si>
  <si>
    <t>SM-point</t>
  </si>
  <si>
    <t>Samlet score</t>
  </si>
  <si>
    <t>Sæsonscore</t>
  </si>
  <si>
    <t>Sum af 2 bedste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</si>
</sst>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1"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C40C3C93-A711-47E8-A570-FE78452EE6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1DA7-6E57-4BF5-BDB0-D9B27C4DAB3A}">
  <dimension ref="A1:N32"/>
  <sheetViews>
    <sheetView workbookViewId="0">
      <selection activeCell="N16" sqref="A16:N16"/>
    </sheetView>
  </sheetViews>
  <sheetFormatPr defaultRowHeight="14.5" x14ac:dyDescent="0.35"/>
  <cols>
    <col min="1" max="1" width="36.7265625" bestFit="1" customWidth="1"/>
    <col min="2" max="2" width="11.26953125" bestFit="1" customWidth="1"/>
    <col min="3" max="3" width="16" hidden="1" customWidth="1"/>
    <col min="4" max="4" width="13.54296875" hidden="1" customWidth="1"/>
    <col min="5" max="5" width="13.81640625" hidden="1" customWidth="1"/>
    <col min="6" max="6" width="12.26953125" hidden="1" customWidth="1"/>
    <col min="7" max="9" width="0" hidden="1" customWidth="1"/>
    <col min="10" max="10" width="15.26953125" bestFit="1" customWidth="1"/>
    <col min="14" max="14" width="16" bestFit="1" customWidth="1"/>
  </cols>
  <sheetData>
    <row r="1" spans="1:14" x14ac:dyDescent="0.35">
      <c r="A1" t="s">
        <v>0</v>
      </c>
    </row>
    <row r="2" spans="1:14" x14ac:dyDescent="0.35">
      <c r="A2" t="s">
        <v>1</v>
      </c>
      <c r="E2">
        <v>1</v>
      </c>
    </row>
    <row r="3" spans="1:14" x14ac:dyDescent="0.35">
      <c r="A3" t="s">
        <v>2</v>
      </c>
    </row>
    <row r="4" spans="1:14" x14ac:dyDescent="0.35">
      <c r="A4" t="s">
        <v>3</v>
      </c>
    </row>
    <row r="5" spans="1:14" x14ac:dyDescent="0.35">
      <c r="A5" t="s">
        <v>4</v>
      </c>
      <c r="B5" t="s">
        <v>5</v>
      </c>
      <c r="C5" s="1" t="s">
        <v>36</v>
      </c>
      <c r="D5" t="s">
        <v>6</v>
      </c>
      <c r="E5" t="s">
        <v>39</v>
      </c>
      <c r="F5" t="s">
        <v>47</v>
      </c>
      <c r="G5" t="s">
        <v>54</v>
      </c>
      <c r="H5" t="s">
        <v>55</v>
      </c>
      <c r="I5" t="s">
        <v>49</v>
      </c>
      <c r="J5" t="s">
        <v>50</v>
      </c>
      <c r="K5" t="s">
        <v>51</v>
      </c>
      <c r="L5" t="s">
        <v>52</v>
      </c>
      <c r="M5" t="s">
        <v>53</v>
      </c>
    </row>
    <row r="6" spans="1:14" x14ac:dyDescent="0.35">
      <c r="A6" t="s">
        <v>7</v>
      </c>
      <c r="B6" t="s">
        <v>46</v>
      </c>
      <c r="C6" s="1">
        <v>219.15</v>
      </c>
      <c r="D6" s="1">
        <v>267.5</v>
      </c>
      <c r="E6" s="1"/>
      <c r="F6" s="1">
        <v>257.64999999999998</v>
      </c>
      <c r="G6">
        <f>COUNTA(C6:F6)</f>
        <v>3</v>
      </c>
      <c r="H6" t="str">
        <f>IF(G6&gt;1,"ja","nej")</f>
        <v>ja</v>
      </c>
      <c r="I6" s="1">
        <f>SUM(C6:F6)</f>
        <v>744.3</v>
      </c>
      <c r="J6" s="1">
        <f>LARGE(C6:F6,1)+LARGE(C6:F6,2)</f>
        <v>525.15</v>
      </c>
      <c r="K6">
        <v>255.6</v>
      </c>
      <c r="L6" s="1">
        <f>K6+J6</f>
        <v>780.75</v>
      </c>
      <c r="M6">
        <f>RANK(L6,$L$6:$L$32,0)</f>
        <v>2</v>
      </c>
      <c r="N6" t="str">
        <f>IF(M6=1,"Sjællandsmester","")</f>
        <v/>
      </c>
    </row>
    <row r="7" spans="1:14" x14ac:dyDescent="0.35">
      <c r="A7" t="s">
        <v>8</v>
      </c>
      <c r="B7" t="s">
        <v>40</v>
      </c>
      <c r="C7" s="1">
        <v>200.95</v>
      </c>
      <c r="D7" s="1">
        <v>235.55</v>
      </c>
      <c r="E7" s="1">
        <v>200</v>
      </c>
      <c r="F7" s="1">
        <v>203.95</v>
      </c>
      <c r="G7">
        <f t="shared" ref="G7:G32" si="0">COUNTA(C7:F7)</f>
        <v>4</v>
      </c>
      <c r="H7" t="str">
        <f t="shared" ref="H7:H32" si="1">IF(G7&gt;1,"ja","nej")</f>
        <v>ja</v>
      </c>
      <c r="I7" s="1">
        <f t="shared" ref="I7:I32" si="2">SUM(C7:F7)</f>
        <v>840.45</v>
      </c>
      <c r="J7" s="1">
        <f t="shared" ref="J7:J30" si="3">LARGE(C7:F7,1)+LARGE(C7:F7,2)</f>
        <v>439.5</v>
      </c>
      <c r="K7">
        <v>177.35</v>
      </c>
      <c r="L7" s="1">
        <f t="shared" ref="L7:L30" si="4">K7+J7</f>
        <v>616.85</v>
      </c>
      <c r="M7">
        <f t="shared" ref="M7:M30" si="5">RANK(L7,$L$6:$L$32,0)</f>
        <v>10</v>
      </c>
      <c r="N7" t="str">
        <f t="shared" ref="N7:N32" si="6">IF(M7=1,"Sjællandsmester","")</f>
        <v/>
      </c>
    </row>
    <row r="8" spans="1:14" x14ac:dyDescent="0.35">
      <c r="A8" t="s">
        <v>9</v>
      </c>
      <c r="B8" t="s">
        <v>46</v>
      </c>
      <c r="C8" s="1">
        <v>195.15</v>
      </c>
      <c r="D8" s="1">
        <v>248.55</v>
      </c>
      <c r="E8" s="1">
        <v>253.55</v>
      </c>
      <c r="F8" s="1">
        <v>209.15</v>
      </c>
      <c r="G8">
        <f t="shared" si="0"/>
        <v>4</v>
      </c>
      <c r="H8" t="str">
        <f t="shared" si="1"/>
        <v>ja</v>
      </c>
      <c r="I8" s="1">
        <f t="shared" si="2"/>
        <v>906.4</v>
      </c>
      <c r="J8" s="1">
        <f t="shared" si="3"/>
        <v>502.1</v>
      </c>
      <c r="K8">
        <v>140.80000000000001</v>
      </c>
      <c r="L8" s="1">
        <f t="shared" si="4"/>
        <v>642.90000000000009</v>
      </c>
      <c r="M8">
        <f t="shared" si="5"/>
        <v>7</v>
      </c>
      <c r="N8" t="str">
        <f t="shared" si="6"/>
        <v/>
      </c>
    </row>
    <row r="9" spans="1:14" x14ac:dyDescent="0.35">
      <c r="A9" t="s">
        <v>10</v>
      </c>
      <c r="B9" t="s">
        <v>11</v>
      </c>
      <c r="C9" s="1">
        <v>235.65</v>
      </c>
      <c r="D9" s="1">
        <v>238.3</v>
      </c>
      <c r="E9" s="1">
        <v>237.55</v>
      </c>
      <c r="F9" s="1">
        <v>233.3</v>
      </c>
      <c r="G9">
        <f t="shared" si="0"/>
        <v>4</v>
      </c>
      <c r="H9" t="str">
        <f t="shared" si="1"/>
        <v>ja</v>
      </c>
      <c r="I9" s="1">
        <f t="shared" si="2"/>
        <v>944.8</v>
      </c>
      <c r="J9" s="1">
        <f t="shared" si="3"/>
        <v>475.85</v>
      </c>
      <c r="K9">
        <v>150.44999999999999</v>
      </c>
      <c r="L9" s="1">
        <f t="shared" si="4"/>
        <v>626.29999999999995</v>
      </c>
      <c r="M9">
        <f t="shared" si="5"/>
        <v>9</v>
      </c>
      <c r="N9" t="str">
        <f t="shared" si="6"/>
        <v/>
      </c>
    </row>
    <row r="10" spans="1:14" x14ac:dyDescent="0.35">
      <c r="A10" t="s">
        <v>12</v>
      </c>
      <c r="B10" t="s">
        <v>41</v>
      </c>
      <c r="C10" s="1">
        <v>216.6</v>
      </c>
      <c r="D10" s="1">
        <v>266.39999999999998</v>
      </c>
      <c r="E10" s="1">
        <v>252.75</v>
      </c>
      <c r="F10" s="1">
        <v>246.8</v>
      </c>
      <c r="G10">
        <f t="shared" si="0"/>
        <v>4</v>
      </c>
      <c r="H10" t="str">
        <f t="shared" si="1"/>
        <v>ja</v>
      </c>
      <c r="I10" s="1">
        <f t="shared" si="2"/>
        <v>982.55</v>
      </c>
      <c r="J10" s="1">
        <f t="shared" si="3"/>
        <v>519.15</v>
      </c>
      <c r="K10">
        <v>250.95</v>
      </c>
      <c r="L10" s="1">
        <f t="shared" si="4"/>
        <v>770.09999999999991</v>
      </c>
      <c r="M10">
        <f t="shared" si="5"/>
        <v>3</v>
      </c>
      <c r="N10" t="str">
        <f t="shared" si="6"/>
        <v/>
      </c>
    </row>
    <row r="11" spans="1:14" x14ac:dyDescent="0.35">
      <c r="A11" t="s">
        <v>13</v>
      </c>
      <c r="B11" t="s">
        <v>40</v>
      </c>
      <c r="C11" s="1">
        <v>171.5</v>
      </c>
      <c r="D11" s="1">
        <v>217.65</v>
      </c>
      <c r="E11" s="1">
        <v>203.9</v>
      </c>
      <c r="F11" s="1"/>
      <c r="G11">
        <f t="shared" si="0"/>
        <v>3</v>
      </c>
      <c r="H11" t="str">
        <f t="shared" si="1"/>
        <v>ja</v>
      </c>
      <c r="I11" s="1">
        <f t="shared" si="2"/>
        <v>593.04999999999995</v>
      </c>
      <c r="J11" s="1">
        <f t="shared" si="3"/>
        <v>421.55</v>
      </c>
      <c r="K11">
        <v>170.6</v>
      </c>
      <c r="L11" s="1">
        <f t="shared" si="4"/>
        <v>592.15</v>
      </c>
      <c r="M11">
        <f t="shared" si="5"/>
        <v>11</v>
      </c>
      <c r="N11" t="str">
        <f t="shared" si="6"/>
        <v/>
      </c>
    </row>
    <row r="12" spans="1:14" x14ac:dyDescent="0.35">
      <c r="A12" t="s">
        <v>14</v>
      </c>
      <c r="B12" t="s">
        <v>15</v>
      </c>
      <c r="C12" s="1">
        <v>175.25</v>
      </c>
      <c r="D12" s="1">
        <v>141.94999999999999</v>
      </c>
      <c r="E12" s="1"/>
      <c r="F12" s="1"/>
      <c r="G12">
        <f t="shared" si="0"/>
        <v>2</v>
      </c>
      <c r="H12" t="str">
        <f t="shared" si="1"/>
        <v>ja</v>
      </c>
      <c r="I12" s="1">
        <f t="shared" si="2"/>
        <v>317.2</v>
      </c>
      <c r="J12" s="1">
        <f t="shared" si="3"/>
        <v>317.2</v>
      </c>
      <c r="K12">
        <v>0</v>
      </c>
      <c r="L12" s="1">
        <f t="shared" si="4"/>
        <v>317.2</v>
      </c>
      <c r="M12">
        <f t="shared" si="5"/>
        <v>22</v>
      </c>
      <c r="N12" t="str">
        <f t="shared" si="6"/>
        <v/>
      </c>
    </row>
    <row r="13" spans="1:14" x14ac:dyDescent="0.35">
      <c r="A13" t="s">
        <v>16</v>
      </c>
      <c r="B13" t="s">
        <v>40</v>
      </c>
      <c r="C13" s="1">
        <v>229.75</v>
      </c>
      <c r="D13" s="1"/>
      <c r="E13" s="1"/>
      <c r="F13" s="1"/>
      <c r="G13">
        <f t="shared" si="0"/>
        <v>1</v>
      </c>
      <c r="H13" t="str">
        <f t="shared" si="1"/>
        <v>nej</v>
      </c>
      <c r="I13" s="1">
        <f t="shared" si="2"/>
        <v>229.75</v>
      </c>
      <c r="J13" s="1"/>
      <c r="K13" t="s">
        <v>56</v>
      </c>
      <c r="L13" s="1"/>
      <c r="N13" t="str">
        <f t="shared" si="6"/>
        <v/>
      </c>
    </row>
    <row r="14" spans="1:14" x14ac:dyDescent="0.35">
      <c r="A14" t="s">
        <v>17</v>
      </c>
      <c r="B14" t="s">
        <v>40</v>
      </c>
      <c r="C14" s="1">
        <v>149.25</v>
      </c>
      <c r="D14" s="1">
        <v>237.1</v>
      </c>
      <c r="E14" s="1">
        <v>169.3</v>
      </c>
      <c r="F14" s="1"/>
      <c r="G14">
        <f t="shared" si="0"/>
        <v>3</v>
      </c>
      <c r="H14" t="str">
        <f t="shared" si="1"/>
        <v>ja</v>
      </c>
      <c r="I14" s="1">
        <f t="shared" si="2"/>
        <v>555.65000000000009</v>
      </c>
      <c r="J14" s="1">
        <f t="shared" si="3"/>
        <v>406.4</v>
      </c>
      <c r="K14">
        <v>172.5</v>
      </c>
      <c r="L14" s="1">
        <f t="shared" si="4"/>
        <v>578.9</v>
      </c>
      <c r="M14">
        <f t="shared" si="5"/>
        <v>12</v>
      </c>
      <c r="N14" t="str">
        <f t="shared" si="6"/>
        <v/>
      </c>
    </row>
    <row r="15" spans="1:14" x14ac:dyDescent="0.35">
      <c r="A15" t="s">
        <v>42</v>
      </c>
      <c r="B15" t="s">
        <v>18</v>
      </c>
      <c r="C15" s="1">
        <v>221.55</v>
      </c>
      <c r="D15" s="1">
        <v>208.5</v>
      </c>
      <c r="E15" s="1">
        <v>203.5</v>
      </c>
      <c r="F15" s="1">
        <v>249.4</v>
      </c>
      <c r="G15">
        <f t="shared" si="0"/>
        <v>4</v>
      </c>
      <c r="H15" t="str">
        <f t="shared" si="1"/>
        <v>ja</v>
      </c>
      <c r="I15" s="1">
        <f t="shared" si="2"/>
        <v>882.94999999999993</v>
      </c>
      <c r="J15" s="1">
        <f t="shared" si="3"/>
        <v>470.95000000000005</v>
      </c>
      <c r="K15">
        <v>183.85</v>
      </c>
      <c r="L15" s="1">
        <f t="shared" si="4"/>
        <v>654.80000000000007</v>
      </c>
      <c r="M15">
        <f t="shared" si="5"/>
        <v>6</v>
      </c>
      <c r="N15" t="str">
        <f t="shared" si="6"/>
        <v/>
      </c>
    </row>
    <row r="16" spans="1:14" x14ac:dyDescent="0.35">
      <c r="A16" t="s">
        <v>37</v>
      </c>
      <c r="B16" t="s">
        <v>41</v>
      </c>
      <c r="C16" s="1">
        <v>272.2</v>
      </c>
      <c r="D16" s="1">
        <v>265.89999999999998</v>
      </c>
      <c r="E16" s="1">
        <v>274.3</v>
      </c>
      <c r="F16" s="1">
        <v>271.25</v>
      </c>
      <c r="G16">
        <f t="shared" si="0"/>
        <v>4</v>
      </c>
      <c r="H16" t="str">
        <f t="shared" si="1"/>
        <v>ja</v>
      </c>
      <c r="I16" s="1">
        <f t="shared" si="2"/>
        <v>1083.6499999999999</v>
      </c>
      <c r="J16" s="1">
        <f t="shared" si="3"/>
        <v>546.5</v>
      </c>
      <c r="K16">
        <v>259.8</v>
      </c>
      <c r="L16" s="1">
        <f t="shared" si="4"/>
        <v>806.3</v>
      </c>
      <c r="M16">
        <f t="shared" si="5"/>
        <v>1</v>
      </c>
      <c r="N16" t="str">
        <f t="shared" si="6"/>
        <v>Sjællandsmester</v>
      </c>
    </row>
    <row r="17" spans="1:14" x14ac:dyDescent="0.35">
      <c r="A17" t="s">
        <v>19</v>
      </c>
      <c r="B17" t="s">
        <v>40</v>
      </c>
      <c r="C17" s="1">
        <v>181.85</v>
      </c>
      <c r="D17" s="1">
        <v>234.3</v>
      </c>
      <c r="E17" s="1">
        <v>234.05</v>
      </c>
      <c r="F17" s="1">
        <v>197.45</v>
      </c>
      <c r="G17">
        <f t="shared" si="0"/>
        <v>4</v>
      </c>
      <c r="H17" t="str">
        <f t="shared" si="1"/>
        <v>ja</v>
      </c>
      <c r="I17" s="1">
        <f t="shared" si="2"/>
        <v>847.65000000000009</v>
      </c>
      <c r="J17" s="1">
        <f t="shared" si="3"/>
        <v>468.35</v>
      </c>
      <c r="K17">
        <v>0</v>
      </c>
      <c r="L17" s="1">
        <f t="shared" si="4"/>
        <v>468.35</v>
      </c>
      <c r="M17">
        <f t="shared" si="5"/>
        <v>17</v>
      </c>
      <c r="N17" t="str">
        <f t="shared" si="6"/>
        <v/>
      </c>
    </row>
    <row r="18" spans="1:14" x14ac:dyDescent="0.35">
      <c r="A18" t="s">
        <v>20</v>
      </c>
      <c r="B18" t="s">
        <v>40</v>
      </c>
      <c r="C18" s="1">
        <v>177.65</v>
      </c>
      <c r="D18" s="1">
        <v>195.3</v>
      </c>
      <c r="E18" s="1">
        <v>230.45</v>
      </c>
      <c r="F18" s="1">
        <v>191.55</v>
      </c>
      <c r="G18">
        <f t="shared" si="0"/>
        <v>4</v>
      </c>
      <c r="H18" t="str">
        <f t="shared" si="1"/>
        <v>ja</v>
      </c>
      <c r="I18" s="1">
        <f t="shared" si="2"/>
        <v>794.95</v>
      </c>
      <c r="J18" s="1">
        <f t="shared" si="3"/>
        <v>425.75</v>
      </c>
      <c r="K18">
        <v>209.5</v>
      </c>
      <c r="L18" s="1">
        <f t="shared" si="4"/>
        <v>635.25</v>
      </c>
      <c r="M18">
        <f t="shared" si="5"/>
        <v>8</v>
      </c>
      <c r="N18" t="str">
        <f t="shared" si="6"/>
        <v/>
      </c>
    </row>
    <row r="19" spans="1:14" x14ac:dyDescent="0.35">
      <c r="A19" t="s">
        <v>43</v>
      </c>
      <c r="B19" t="s">
        <v>21</v>
      </c>
      <c r="C19" s="1">
        <v>249.5</v>
      </c>
      <c r="D19" s="1">
        <v>240.9</v>
      </c>
      <c r="E19" s="1"/>
      <c r="F19" s="1"/>
      <c r="G19">
        <f t="shared" si="0"/>
        <v>2</v>
      </c>
      <c r="H19" t="str">
        <f t="shared" si="1"/>
        <v>ja</v>
      </c>
      <c r="I19" s="1">
        <f t="shared" si="2"/>
        <v>490.4</v>
      </c>
      <c r="J19" s="1">
        <f t="shared" si="3"/>
        <v>490.4</v>
      </c>
      <c r="K19">
        <v>0</v>
      </c>
      <c r="L19" s="1">
        <f t="shared" si="4"/>
        <v>490.4</v>
      </c>
      <c r="M19">
        <f t="shared" si="5"/>
        <v>16</v>
      </c>
      <c r="N19" t="str">
        <f t="shared" si="6"/>
        <v/>
      </c>
    </row>
    <row r="20" spans="1:14" x14ac:dyDescent="0.35">
      <c r="A20" t="s">
        <v>22</v>
      </c>
      <c r="B20" t="s">
        <v>38</v>
      </c>
      <c r="C20" s="1">
        <v>240.7</v>
      </c>
      <c r="D20" s="1">
        <v>256.3</v>
      </c>
      <c r="E20" s="1">
        <v>262.25</v>
      </c>
      <c r="F20" s="1">
        <v>246.1</v>
      </c>
      <c r="G20">
        <f t="shared" si="0"/>
        <v>4</v>
      </c>
      <c r="H20" t="str">
        <f t="shared" si="1"/>
        <v>ja</v>
      </c>
      <c r="I20" s="1">
        <f t="shared" si="2"/>
        <v>1005.35</v>
      </c>
      <c r="J20" s="1">
        <f t="shared" si="3"/>
        <v>518.54999999999995</v>
      </c>
      <c r="K20">
        <v>243.45</v>
      </c>
      <c r="L20" s="1">
        <f t="shared" si="4"/>
        <v>762</v>
      </c>
      <c r="M20">
        <f t="shared" si="5"/>
        <v>4</v>
      </c>
      <c r="N20" t="str">
        <f t="shared" si="6"/>
        <v/>
      </c>
    </row>
    <row r="21" spans="1:14" x14ac:dyDescent="0.35">
      <c r="A21" t="s">
        <v>23</v>
      </c>
      <c r="B21" t="s">
        <v>41</v>
      </c>
      <c r="C21" s="1">
        <v>241.7</v>
      </c>
      <c r="D21" s="1">
        <v>252.55</v>
      </c>
      <c r="E21" s="1">
        <v>277.39999999999998</v>
      </c>
      <c r="F21" s="1">
        <v>281.60000000000002</v>
      </c>
      <c r="G21">
        <f t="shared" si="0"/>
        <v>4</v>
      </c>
      <c r="H21" t="str">
        <f t="shared" si="1"/>
        <v>ja</v>
      </c>
      <c r="I21" s="1">
        <f t="shared" si="2"/>
        <v>1053.25</v>
      </c>
      <c r="J21" s="1">
        <f t="shared" si="3"/>
        <v>559</v>
      </c>
      <c r="K21">
        <v>0</v>
      </c>
      <c r="L21" s="1">
        <f t="shared" si="4"/>
        <v>559</v>
      </c>
      <c r="M21">
        <f t="shared" si="5"/>
        <v>14</v>
      </c>
      <c r="N21" t="str">
        <f t="shared" si="6"/>
        <v/>
      </c>
    </row>
    <row r="22" spans="1:14" x14ac:dyDescent="0.35">
      <c r="A22" t="s">
        <v>24</v>
      </c>
      <c r="B22" t="s">
        <v>38</v>
      </c>
      <c r="C22" s="1">
        <v>236.35</v>
      </c>
      <c r="D22" s="1">
        <v>272.14999999999998</v>
      </c>
      <c r="E22" s="1">
        <v>259.35000000000002</v>
      </c>
      <c r="F22" s="1">
        <v>248.35</v>
      </c>
      <c r="G22">
        <f t="shared" si="0"/>
        <v>4</v>
      </c>
      <c r="H22" t="str">
        <f t="shared" si="1"/>
        <v>ja</v>
      </c>
      <c r="I22" s="1">
        <f t="shared" si="2"/>
        <v>1016.2</v>
      </c>
      <c r="J22" s="1">
        <f t="shared" si="3"/>
        <v>531.5</v>
      </c>
      <c r="K22">
        <v>204.55</v>
      </c>
      <c r="L22" s="1">
        <f t="shared" si="4"/>
        <v>736.05</v>
      </c>
      <c r="M22">
        <f t="shared" si="5"/>
        <v>5</v>
      </c>
      <c r="N22" t="str">
        <f t="shared" si="6"/>
        <v/>
      </c>
    </row>
    <row r="23" spans="1:14" x14ac:dyDescent="0.35">
      <c r="A23" t="s">
        <v>44</v>
      </c>
      <c r="B23" t="s">
        <v>15</v>
      </c>
      <c r="C23" s="1">
        <v>182.35</v>
      </c>
      <c r="D23" s="1">
        <v>151.19999999999999</v>
      </c>
      <c r="E23" s="1"/>
      <c r="F23" s="1"/>
      <c r="G23">
        <f t="shared" si="0"/>
        <v>2</v>
      </c>
      <c r="H23" t="str">
        <f t="shared" si="1"/>
        <v>ja</v>
      </c>
      <c r="I23" s="1">
        <f t="shared" si="2"/>
        <v>333.54999999999995</v>
      </c>
      <c r="J23" s="1">
        <f t="shared" si="3"/>
        <v>333.54999999999995</v>
      </c>
      <c r="K23">
        <v>0</v>
      </c>
      <c r="L23" s="1">
        <f t="shared" si="4"/>
        <v>333.54999999999995</v>
      </c>
      <c r="M23">
        <f t="shared" si="5"/>
        <v>21</v>
      </c>
      <c r="N23" t="str">
        <f t="shared" si="6"/>
        <v/>
      </c>
    </row>
    <row r="24" spans="1:14" x14ac:dyDescent="0.35">
      <c r="A24" t="s">
        <v>25</v>
      </c>
      <c r="B24" t="s">
        <v>26</v>
      </c>
      <c r="C24" s="1"/>
      <c r="D24" s="1"/>
      <c r="E24" s="1">
        <v>199.25</v>
      </c>
      <c r="F24" s="1">
        <v>210.95</v>
      </c>
      <c r="G24">
        <f t="shared" si="0"/>
        <v>2</v>
      </c>
      <c r="H24" t="str">
        <f t="shared" si="1"/>
        <v>ja</v>
      </c>
      <c r="I24" s="1">
        <f t="shared" si="2"/>
        <v>410.2</v>
      </c>
      <c r="J24" s="1">
        <f t="shared" si="3"/>
        <v>410.2</v>
      </c>
      <c r="K24">
        <v>151.85</v>
      </c>
      <c r="L24" s="1">
        <f t="shared" si="4"/>
        <v>562.04999999999995</v>
      </c>
      <c r="M24">
        <f t="shared" si="5"/>
        <v>13</v>
      </c>
      <c r="N24" t="str">
        <f t="shared" si="6"/>
        <v/>
      </c>
    </row>
    <row r="25" spans="1:14" x14ac:dyDescent="0.35">
      <c r="A25" t="s">
        <v>27</v>
      </c>
      <c r="B25" t="s">
        <v>26</v>
      </c>
      <c r="C25" s="1"/>
      <c r="D25" s="1"/>
      <c r="E25" s="1"/>
      <c r="F25" s="1">
        <v>253.05</v>
      </c>
      <c r="G25">
        <f t="shared" si="0"/>
        <v>1</v>
      </c>
      <c r="H25" t="str">
        <f t="shared" si="1"/>
        <v>nej</v>
      </c>
      <c r="I25" s="1">
        <f t="shared" si="2"/>
        <v>253.05</v>
      </c>
      <c r="J25" s="1"/>
      <c r="K25">
        <v>0</v>
      </c>
      <c r="L25" s="1"/>
      <c r="N25" t="str">
        <f t="shared" si="6"/>
        <v/>
      </c>
    </row>
    <row r="26" spans="1:14" x14ac:dyDescent="0.35">
      <c r="A26" t="s">
        <v>28</v>
      </c>
      <c r="B26" t="s">
        <v>26</v>
      </c>
      <c r="C26" s="1"/>
      <c r="D26" s="1">
        <v>206.45</v>
      </c>
      <c r="E26" s="1"/>
      <c r="F26" s="1">
        <v>213.2</v>
      </c>
      <c r="G26">
        <f t="shared" si="0"/>
        <v>2</v>
      </c>
      <c r="H26" t="str">
        <f t="shared" si="1"/>
        <v>ja</v>
      </c>
      <c r="I26" s="1">
        <f t="shared" si="2"/>
        <v>419.65</v>
      </c>
      <c r="J26" s="1">
        <f t="shared" si="3"/>
        <v>419.65</v>
      </c>
      <c r="K26">
        <v>0</v>
      </c>
      <c r="L26" s="1">
        <f t="shared" si="4"/>
        <v>419.65</v>
      </c>
      <c r="M26">
        <f t="shared" si="5"/>
        <v>20</v>
      </c>
      <c r="N26" t="str">
        <f t="shared" si="6"/>
        <v/>
      </c>
    </row>
    <row r="27" spans="1:14" x14ac:dyDescent="0.35">
      <c r="A27" t="s">
        <v>29</v>
      </c>
      <c r="B27" t="s">
        <v>30</v>
      </c>
      <c r="C27" s="1"/>
      <c r="D27" s="1" t="s">
        <v>31</v>
      </c>
      <c r="E27" s="1"/>
      <c r="F27" s="1"/>
      <c r="G27">
        <f t="shared" si="0"/>
        <v>1</v>
      </c>
      <c r="H27" t="str">
        <f t="shared" si="1"/>
        <v>nej</v>
      </c>
      <c r="I27" s="1">
        <f t="shared" si="2"/>
        <v>0</v>
      </c>
      <c r="J27" s="1"/>
      <c r="K27">
        <v>0</v>
      </c>
      <c r="L27" s="1"/>
      <c r="N27" t="str">
        <f t="shared" si="6"/>
        <v/>
      </c>
    </row>
    <row r="28" spans="1:14" x14ac:dyDescent="0.35">
      <c r="A28" t="s">
        <v>32</v>
      </c>
      <c r="B28" t="s">
        <v>21</v>
      </c>
      <c r="C28" s="1"/>
      <c r="D28" s="1">
        <v>237.8</v>
      </c>
      <c r="E28" s="1">
        <v>177.25</v>
      </c>
      <c r="F28" s="1"/>
      <c r="G28">
        <f t="shared" si="0"/>
        <v>2</v>
      </c>
      <c r="H28" t="str">
        <f t="shared" si="1"/>
        <v>ja</v>
      </c>
      <c r="I28" s="1">
        <f t="shared" si="2"/>
        <v>415.05</v>
      </c>
      <c r="J28" s="1">
        <f t="shared" si="3"/>
        <v>415.05</v>
      </c>
      <c r="K28">
        <v>125.3</v>
      </c>
      <c r="L28" s="1">
        <f t="shared" si="4"/>
        <v>540.35</v>
      </c>
      <c r="M28">
        <f t="shared" si="5"/>
        <v>15</v>
      </c>
      <c r="N28" t="str">
        <f t="shared" si="6"/>
        <v/>
      </c>
    </row>
    <row r="29" spans="1:14" x14ac:dyDescent="0.35">
      <c r="A29" t="s">
        <v>45</v>
      </c>
      <c r="B29" t="s">
        <v>33</v>
      </c>
      <c r="C29" s="1"/>
      <c r="D29" s="1">
        <v>220.1</v>
      </c>
      <c r="E29" s="1"/>
      <c r="F29" s="1">
        <v>215.6</v>
      </c>
      <c r="G29">
        <f t="shared" si="0"/>
        <v>2</v>
      </c>
      <c r="H29" t="str">
        <f t="shared" si="1"/>
        <v>ja</v>
      </c>
      <c r="I29" s="1">
        <f t="shared" si="2"/>
        <v>435.7</v>
      </c>
      <c r="J29" s="1">
        <f t="shared" si="3"/>
        <v>435.7</v>
      </c>
      <c r="K29">
        <v>0</v>
      </c>
      <c r="L29" s="1">
        <f t="shared" si="4"/>
        <v>435.7</v>
      </c>
      <c r="M29">
        <f t="shared" si="5"/>
        <v>18</v>
      </c>
      <c r="N29" t="str">
        <f t="shared" si="6"/>
        <v/>
      </c>
    </row>
    <row r="30" spans="1:14" x14ac:dyDescent="0.35">
      <c r="A30" t="s">
        <v>34</v>
      </c>
      <c r="B30" t="s">
        <v>40</v>
      </c>
      <c r="C30" s="1"/>
      <c r="D30" s="1">
        <v>205.8</v>
      </c>
      <c r="E30" s="1">
        <v>217.7</v>
      </c>
      <c r="F30" s="1"/>
      <c r="G30">
        <f t="shared" si="0"/>
        <v>2</v>
      </c>
      <c r="H30" t="str">
        <f t="shared" si="1"/>
        <v>ja</v>
      </c>
      <c r="I30" s="1">
        <f t="shared" si="2"/>
        <v>423.5</v>
      </c>
      <c r="J30" s="1">
        <f t="shared" si="3"/>
        <v>423.5</v>
      </c>
      <c r="K30">
        <v>0</v>
      </c>
      <c r="L30" s="1">
        <f t="shared" si="4"/>
        <v>423.5</v>
      </c>
      <c r="M30">
        <f t="shared" si="5"/>
        <v>19</v>
      </c>
      <c r="N30" t="str">
        <f t="shared" si="6"/>
        <v/>
      </c>
    </row>
    <row r="31" spans="1:14" x14ac:dyDescent="0.35">
      <c r="A31" t="s">
        <v>35</v>
      </c>
      <c r="B31" t="s">
        <v>41</v>
      </c>
      <c r="C31" s="1"/>
      <c r="D31" s="1">
        <v>219.85</v>
      </c>
      <c r="E31" s="1"/>
      <c r="F31" s="1"/>
      <c r="G31">
        <f t="shared" si="0"/>
        <v>1</v>
      </c>
      <c r="H31" t="str">
        <f t="shared" si="1"/>
        <v>nej</v>
      </c>
      <c r="I31" s="1">
        <f t="shared" si="2"/>
        <v>219.85</v>
      </c>
      <c r="J31" s="1"/>
      <c r="K31">
        <v>0</v>
      </c>
      <c r="L31" s="1"/>
      <c r="N31" t="str">
        <f t="shared" si="6"/>
        <v/>
      </c>
    </row>
    <row r="32" spans="1:14" x14ac:dyDescent="0.35">
      <c r="A32" t="s">
        <v>48</v>
      </c>
      <c r="B32" t="s">
        <v>41</v>
      </c>
      <c r="C32" s="1"/>
      <c r="D32" s="1"/>
      <c r="E32" s="1"/>
      <c r="F32" s="1">
        <v>269.39999999999998</v>
      </c>
      <c r="G32">
        <f t="shared" si="0"/>
        <v>1</v>
      </c>
      <c r="H32" t="str">
        <f t="shared" si="1"/>
        <v>nej</v>
      </c>
      <c r="I32" s="1">
        <f t="shared" si="2"/>
        <v>269.39999999999998</v>
      </c>
      <c r="J32" s="1"/>
      <c r="K32">
        <v>0</v>
      </c>
      <c r="L32" s="1"/>
      <c r="N32" t="str">
        <f t="shared" si="6"/>
        <v/>
      </c>
    </row>
  </sheetData>
  <conditionalFormatting sqref="M6:M32">
    <cfRule type="expression" dxfId="0" priority="1">
      <formula>$G$6=1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DFE7-04E6-49B1-B152-963EFA81A0F3}">
  <dimension ref="A1:U11"/>
  <sheetViews>
    <sheetView tabSelected="1" workbookViewId="0">
      <selection activeCell="S20" sqref="S20"/>
    </sheetView>
  </sheetViews>
  <sheetFormatPr defaultRowHeight="14.5" x14ac:dyDescent="0.35"/>
  <cols>
    <col min="1" max="1" width="24.7265625" customWidth="1"/>
    <col min="2" max="2" width="8.26953125" bestFit="1" customWidth="1"/>
    <col min="3" max="8" width="6.54296875" bestFit="1" customWidth="1"/>
    <col min="9" max="9" width="7.54296875" bestFit="1" customWidth="1"/>
    <col min="10" max="11" width="6.54296875" bestFit="1" customWidth="1"/>
    <col min="12" max="12" width="4.54296875" bestFit="1" customWidth="1"/>
    <col min="13" max="13" width="6.54296875" bestFit="1" customWidth="1"/>
    <col min="14" max="14" width="4.54296875" bestFit="1" customWidth="1"/>
    <col min="15" max="16" width="2.6328125" customWidth="1"/>
    <col min="17" max="17" width="11.81640625" bestFit="1" customWidth="1"/>
    <col min="18" max="18" width="13.26953125" customWidth="1"/>
    <col min="19" max="19" width="3.7265625" customWidth="1"/>
    <col min="21" max="21" width="12.26953125" bestFit="1" customWidth="1"/>
  </cols>
  <sheetData>
    <row r="1" spans="1:21" x14ac:dyDescent="0.35">
      <c r="A1" t="s">
        <v>60</v>
      </c>
      <c r="Q1" t="s">
        <v>67</v>
      </c>
      <c r="R1" t="s">
        <v>68</v>
      </c>
      <c r="T1" t="s">
        <v>65</v>
      </c>
      <c r="U1" t="s">
        <v>66</v>
      </c>
    </row>
    <row r="2" spans="1:21" x14ac:dyDescent="0.35">
      <c r="A2" t="s">
        <v>61</v>
      </c>
      <c r="B2" t="s">
        <v>62</v>
      </c>
      <c r="C2" s="1">
        <v>115.85</v>
      </c>
      <c r="D2" s="1">
        <v>0</v>
      </c>
      <c r="E2" s="1">
        <v>145.9</v>
      </c>
      <c r="F2" s="1">
        <v>0</v>
      </c>
      <c r="G2" s="1">
        <v>137.75</v>
      </c>
      <c r="H2" s="1">
        <v>0</v>
      </c>
      <c r="I2" s="1">
        <v>117.6</v>
      </c>
      <c r="J2" s="1">
        <v>144.19999999999999</v>
      </c>
      <c r="K2" s="1">
        <v>0</v>
      </c>
      <c r="L2" s="1">
        <v>0</v>
      </c>
      <c r="M2" s="1">
        <v>146.44999999999999</v>
      </c>
      <c r="N2">
        <v>6</v>
      </c>
      <c r="P2" s="1"/>
      <c r="Q2" s="1">
        <f>SUM(C2:M2)</f>
        <v>807.75</v>
      </c>
      <c r="R2" s="1">
        <f>LARGE(C2:M2,1)+LARGE(C2:M2,2)</f>
        <v>292.35000000000002</v>
      </c>
      <c r="S2" s="1"/>
      <c r="T2" s="1">
        <v>131</v>
      </c>
      <c r="U2" s="1">
        <f t="shared" ref="U2" si="0">R2+T2</f>
        <v>423.35</v>
      </c>
    </row>
    <row r="3" spans="1:2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1"/>
      <c r="Q3" s="1"/>
      <c r="R3" s="1"/>
      <c r="S3" s="1"/>
      <c r="T3" s="1"/>
      <c r="U3" s="1"/>
    </row>
    <row r="4" spans="1:21" x14ac:dyDescent="0.35">
      <c r="A4" t="s">
        <v>59</v>
      </c>
    </row>
    <row r="5" spans="1:21" x14ac:dyDescent="0.35">
      <c r="A5" t="s">
        <v>57</v>
      </c>
      <c r="B5" t="s">
        <v>41</v>
      </c>
      <c r="C5" s="1">
        <v>184.1</v>
      </c>
      <c r="D5" s="1">
        <v>189.75</v>
      </c>
      <c r="E5" s="1">
        <v>167.3</v>
      </c>
      <c r="F5" s="1">
        <v>183.3</v>
      </c>
      <c r="G5" s="1">
        <v>176.6</v>
      </c>
      <c r="I5" s="2"/>
      <c r="J5" s="3" t="str">
        <f>IF(I5&gt;1,"ja","")</f>
        <v/>
      </c>
      <c r="M5" s="1"/>
      <c r="N5">
        <v>5</v>
      </c>
      <c r="Q5" s="1">
        <f>SUM(C5:G5)</f>
        <v>901.05000000000007</v>
      </c>
      <c r="R5" s="1">
        <v>373.85</v>
      </c>
      <c r="T5" s="1">
        <v>194</v>
      </c>
      <c r="U5" s="1">
        <v>567.85</v>
      </c>
    </row>
    <row r="6" spans="1:21" x14ac:dyDescent="0.35">
      <c r="C6" s="1"/>
      <c r="D6" s="1"/>
      <c r="E6" s="1"/>
      <c r="F6" s="1"/>
      <c r="G6" s="1"/>
      <c r="H6" s="1"/>
      <c r="I6" s="1"/>
      <c r="J6" s="1"/>
      <c r="K6" s="1"/>
      <c r="M6" s="1"/>
      <c r="P6" s="1"/>
      <c r="Q6" s="1"/>
      <c r="R6" s="1"/>
      <c r="S6" s="1"/>
      <c r="T6" s="1"/>
      <c r="U6" s="1"/>
    </row>
    <row r="7" spans="1:21" x14ac:dyDescent="0.35">
      <c r="A7" t="s">
        <v>58</v>
      </c>
    </row>
    <row r="8" spans="1:21" x14ac:dyDescent="0.35">
      <c r="A8" t="s">
        <v>37</v>
      </c>
      <c r="B8" t="s">
        <v>41</v>
      </c>
      <c r="C8" s="1">
        <v>272.2</v>
      </c>
      <c r="D8" s="1">
        <v>265.89999999999998</v>
      </c>
      <c r="E8" s="1">
        <v>274.3</v>
      </c>
      <c r="F8" s="1">
        <v>271.25</v>
      </c>
      <c r="J8" s="1"/>
      <c r="K8" s="1"/>
      <c r="M8" s="1"/>
      <c r="N8">
        <v>4</v>
      </c>
      <c r="P8" s="1"/>
      <c r="Q8" s="1">
        <f>SUM(C8:F8)</f>
        <v>1083.6499999999999</v>
      </c>
      <c r="R8" s="1">
        <f>LARGE(C8:F8,1)+LARGE(C8:F8,2)</f>
        <v>546.5</v>
      </c>
      <c r="S8" s="1"/>
      <c r="T8" s="1">
        <v>259.8</v>
      </c>
      <c r="U8" s="1">
        <f>T8+R8</f>
        <v>806.3</v>
      </c>
    </row>
    <row r="9" spans="1:21" x14ac:dyDescent="0.35">
      <c r="C9" s="1"/>
      <c r="D9" s="1"/>
      <c r="E9" s="1"/>
      <c r="F9" s="1"/>
      <c r="G9" s="1"/>
      <c r="H9" s="1"/>
      <c r="I9" s="1"/>
      <c r="J9" s="1"/>
      <c r="K9" s="1"/>
      <c r="M9" s="1"/>
      <c r="P9" s="1"/>
      <c r="Q9" s="1"/>
      <c r="R9" s="1"/>
      <c r="S9" s="1"/>
      <c r="T9" s="1"/>
      <c r="U9" s="1"/>
    </row>
    <row r="10" spans="1:21" x14ac:dyDescent="0.35">
      <c r="A10" t="s">
        <v>63</v>
      </c>
    </row>
    <row r="11" spans="1:21" x14ac:dyDescent="0.35">
      <c r="A11" t="s">
        <v>64</v>
      </c>
      <c r="B11" t="s">
        <v>40</v>
      </c>
      <c r="C11" s="1">
        <v>333.9</v>
      </c>
      <c r="D11" s="1">
        <v>275.25</v>
      </c>
      <c r="E11" s="1">
        <v>333.15</v>
      </c>
      <c r="I11" s="1"/>
      <c r="J11" s="1"/>
      <c r="K11" s="1"/>
      <c r="M11" s="1"/>
      <c r="N11">
        <v>3</v>
      </c>
      <c r="P11" s="1"/>
      <c r="Q11" s="1">
        <f>SUM(C11:E11)</f>
        <v>942.3</v>
      </c>
      <c r="R11" s="1">
        <f>LARGE(C11:E11,1)+LARGE(C11:E11,2)</f>
        <v>667.05</v>
      </c>
      <c r="S11" s="1"/>
      <c r="T11" s="1">
        <v>332.5</v>
      </c>
      <c r="U11" s="1">
        <f>T11+R11</f>
        <v>999.55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A-klasse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Devantier</dc:creator>
  <cp:lastModifiedBy>Louise Østengaard Hotherskolen</cp:lastModifiedBy>
  <cp:lastPrinted>2024-09-29T07:53:16Z</cp:lastPrinted>
  <dcterms:created xsi:type="dcterms:W3CDTF">2024-09-05T19:55:59Z</dcterms:created>
  <dcterms:modified xsi:type="dcterms:W3CDTF">2024-09-29T07:55:14Z</dcterms:modified>
</cp:coreProperties>
</file>